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ohan\Documents\Kyrkan\Elenergi\Solpaneler\Hemsida\"/>
    </mc:Choice>
  </mc:AlternateContent>
  <xr:revisionPtr revIDLastSave="0" documentId="13_ncr:1_{2B1E17BF-1406-4F93-BA60-CFB194D91137}" xr6:coauthVersionLast="47" xr6:coauthVersionMax="47" xr10:uidLastSave="{00000000-0000-0000-0000-000000000000}"/>
  <bookViews>
    <workbookView xWindow="-108" yWindow="-108" windowWidth="23256" windowHeight="13896" xr2:uid="{00000000-000D-0000-FFFF-FFFF00000000}"/>
  </bookViews>
  <sheets>
    <sheet name="Kalkyl solceller kyrktak" sheetId="2" r:id="rId1"/>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B12" i="2"/>
  <c r="B13" i="2" s="1"/>
  <c r="B15" i="2" s="1"/>
  <c r="B18" i="2" l="1"/>
  <c r="B14" i="2"/>
  <c r="B16" i="2" s="1"/>
  <c r="B17" i="2" s="1"/>
  <c r="B19" i="2" l="1"/>
  <c r="B20" i="2" s="1"/>
</calcChain>
</file>

<file path=xl/sharedStrings.xml><?xml version="1.0" encoding="utf-8"?>
<sst xmlns="http://schemas.openxmlformats.org/spreadsheetml/2006/main" count="18" uniqueCount="18">
  <si>
    <t>Yta kvm</t>
  </si>
  <si>
    <t>Investering kr/kvm</t>
  </si>
  <si>
    <t>Prod energi per kvm/år</t>
  </si>
  <si>
    <t>Produktion per år</t>
  </si>
  <si>
    <t>Försäljning per år kWh</t>
  </si>
  <si>
    <t>Reducerat köp per år kWh</t>
  </si>
  <si>
    <t>Värde av försäljning per år kr</t>
  </si>
  <si>
    <t>Värde av reducerat köp per år kr</t>
  </si>
  <si>
    <t>Investering</t>
  </si>
  <si>
    <t>Summa värde av produktionen per år kr</t>
  </si>
  <si>
    <t>Netto år 1</t>
  </si>
  <si>
    <t>Alternativränta %</t>
  </si>
  <si>
    <t>Alternativ kapitalintäkt kr år 1</t>
  </si>
  <si>
    <t>Andel försäljning. 100 % innebär att all produktion säljs. 0 % innebär att all produktion förbrukas lokalt och alltså reducerar inköpskostnaden. Egenförbrukning är normalt bättre.</t>
  </si>
  <si>
    <t>Överföringskostnad vid köp kr/kWh</t>
  </si>
  <si>
    <t>Elkostnad vid köp kr/kWh</t>
  </si>
  <si>
    <t>Ersättning vid försäljning kr/kWh</t>
  </si>
  <si>
    <t>Nettointäkt av investerat kapital år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</si>
</sst>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vertical="top"/>
    </xf>
    <xf numFmtId="1" fontId="1" fillId="0" borderId="0" xfId="0" applyNumberFormat="1" applyFont="1" applyAlignment="1">
      <alignment vertical="top"/>
    </xf>
    <xf numFmtId="0" fontId="2" fillId="0" borderId="0" xfId="0" applyFont="1" applyAlignment="1">
      <alignment vertical="top" wrapText="1"/>
    </xf>
    <xf numFmtId="0" fontId="2" fillId="2" borderId="1" xfId="0" applyFont="1" applyFill="1" applyBorder="1" applyAlignment="1">
      <alignment vertical="top"/>
    </xf>
    <xf numFmtId="1" fontId="2" fillId="2" borderId="1" xfId="0" applyNumberFormat="1" applyFont="1" applyFill="1" applyBorder="1" applyAlignment="1">
      <alignment vertical="top"/>
    </xf>
    <xf numFmtId="0" fontId="2" fillId="0" borderId="0" xfId="0" applyFont="1" applyAlignment="1">
      <alignment vertical="top"/>
    </xf>
    <xf numFmtId="0" fontId="2" fillId="2" borderId="1" xfId="0" applyFont="1" applyFill="1" applyBorder="1" applyAlignment="1">
      <alignment vertical="top" wrapText="1"/>
    </xf>
    <xf numFmtId="2" fontId="2" fillId="2" borderId="1" xfId="0" applyNumberFormat="1" applyFont="1" applyFill="1" applyBorder="1" applyAlignment="1">
      <alignment vertical="top"/>
    </xf>
    <xf numFmtId="0" fontId="2" fillId="0" borderId="1" xfId="0" applyFont="1" applyBorder="1" applyAlignment="1">
      <alignment vertical="top"/>
    </xf>
    <xf numFmtId="2" fontId="2" fillId="0" borderId="1" xfId="0" applyNumberFormat="1" applyFont="1" applyBorder="1" applyAlignment="1">
      <alignment vertical="top"/>
    </xf>
    <xf numFmtId="0" fontId="2" fillId="3" borderId="1" xfId="0" applyFont="1" applyFill="1" applyBorder="1" applyAlignment="1">
      <alignment vertical="top"/>
    </xf>
    <xf numFmtId="1" fontId="2" fillId="3" borderId="1" xfId="0" applyNumberFormat="1" applyFont="1" applyFill="1" applyBorder="1" applyAlignment="1">
      <alignment vertical="top"/>
    </xf>
    <xf numFmtId="164" fontId="2" fillId="3" borderId="1" xfId="0" applyNumberFormat="1"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xdr:rowOff>
    </xdr:from>
    <xdr:to>
      <xdr:col>2</xdr:col>
      <xdr:colOff>510540</xdr:colOff>
      <xdr:row>1</xdr:row>
      <xdr:rowOff>45720</xdr:rowOff>
    </xdr:to>
    <xdr:sp macro="" textlink="">
      <xdr:nvSpPr>
        <xdr:cNvPr id="4" name="textruta 3">
          <a:extLst>
            <a:ext uri="{FF2B5EF4-FFF2-40B4-BE49-F238E27FC236}">
              <a16:creationId xmlns:a16="http://schemas.microsoft.com/office/drawing/2014/main" id="{AED2C7F5-DD96-958C-0C35-C399715524EC}"/>
            </a:ext>
          </a:extLst>
        </xdr:cNvPr>
        <xdr:cNvSpPr txBox="1"/>
      </xdr:nvSpPr>
      <xdr:spPr>
        <a:xfrm>
          <a:off x="0" y="7620"/>
          <a:ext cx="4495800" cy="2887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v-SE" sz="1000">
              <a:solidFill>
                <a:schemeClr val="dk1"/>
              </a:solidFill>
              <a:effectLst/>
              <a:latin typeface="+mn-lt"/>
              <a:ea typeface="+mn-ea"/>
              <a:cs typeface="+mn-cs"/>
            </a:rPr>
            <a:t>Ekonomiska kalkyler för solceller är svåra att göra eftersom det är många osäkra faktorer; placering, pris, avtal, ränta, egen förbrukning, lång tidshorison, varierande storlekt m.m.</a:t>
          </a:r>
          <a:endParaRPr lang="sv-SE" sz="1000">
            <a:effectLst/>
          </a:endParaRPr>
        </a:p>
        <a:p>
          <a:pPr eaLnBrk="1" fontAlgn="auto" latinLnBrk="0" hangingPunct="1"/>
          <a:r>
            <a:rPr lang="sv-SE" sz="1000">
              <a:solidFill>
                <a:schemeClr val="dk1"/>
              </a:solidFill>
              <a:effectLst/>
              <a:latin typeface="+mn-lt"/>
              <a:ea typeface="+mn-ea"/>
              <a:cs typeface="+mn-cs"/>
            </a:rPr>
            <a:t>Här nedan finns</a:t>
          </a:r>
          <a:r>
            <a:rPr lang="sv-SE" sz="1000" baseline="0">
              <a:solidFill>
                <a:schemeClr val="dk1"/>
              </a:solidFill>
              <a:effectLst/>
              <a:latin typeface="+mn-lt"/>
              <a:ea typeface="+mn-ea"/>
              <a:cs typeface="+mn-cs"/>
            </a:rPr>
            <a:t> en kalkyl som baseras på installerad, mindre anläggning. Ingångsvärdet är planerad yta för panelerna (inte hela takytan).  Vi utgår från att det gäller ett sadeltak, ca 35  graders lutning med orientering åt söder med viss avvikelse åt SV eller SO.</a:t>
          </a:r>
          <a:endParaRPr lang="sv-SE" sz="1000">
            <a:effectLst/>
          </a:endParaRPr>
        </a:p>
        <a:p>
          <a:pPr eaLnBrk="1" fontAlgn="auto" latinLnBrk="0" hangingPunct="1"/>
          <a:r>
            <a:rPr lang="sv-SE" sz="1000" baseline="0">
              <a:solidFill>
                <a:schemeClr val="dk1"/>
              </a:solidFill>
              <a:effectLst/>
              <a:latin typeface="+mn-lt"/>
              <a:ea typeface="+mn-ea"/>
              <a:cs typeface="+mn-cs"/>
            </a:rPr>
            <a:t>I de kalkyler som presentars av leverantörerna brukar vanligen inte tas hänsyn till kapitalkostnad, kalkylen ser bättre ut då, men det ger ett något skevt resultat. Kyrkan kommer ju knappast att låna upp investeringsbeloppet, men även om eget kapital används så bör den uteblivna avkastningen tas upp. </a:t>
          </a:r>
          <a:endParaRPr lang="sv-SE" sz="1000">
            <a:effectLst/>
          </a:endParaRPr>
        </a:p>
        <a:p>
          <a:pPr eaLnBrk="1" fontAlgn="auto" latinLnBrk="0" hangingPunct="1"/>
          <a:r>
            <a:rPr lang="sv-SE" sz="1000" baseline="0">
              <a:solidFill>
                <a:schemeClr val="dk1"/>
              </a:solidFill>
              <a:effectLst/>
              <a:latin typeface="+mn-lt"/>
              <a:ea typeface="+mn-ea"/>
              <a:cs typeface="+mn-cs"/>
            </a:rPr>
            <a:t>För en säker investeringskalkyl måste anbud begäras in för det aktuella objektet. </a:t>
          </a:r>
        </a:p>
        <a:p>
          <a:pPr eaLnBrk="1" fontAlgn="auto" latinLnBrk="0" hangingPunct="1"/>
          <a:r>
            <a:rPr lang="sv-SE" sz="1000" baseline="0">
              <a:solidFill>
                <a:schemeClr val="dk1"/>
              </a:solidFill>
              <a:effectLst/>
              <a:latin typeface="+mn-lt"/>
              <a:ea typeface="+mn-ea"/>
              <a:cs typeface="+mn-cs"/>
            </a:rPr>
            <a:t>Prova att ändra i blå rutorna så beräknas de i gröna rutorna.</a:t>
          </a:r>
          <a:br>
            <a:rPr lang="sv-SE" sz="1000" baseline="0">
              <a:solidFill>
                <a:schemeClr val="dk1"/>
              </a:solidFill>
              <a:effectLst/>
              <a:latin typeface="+mn-lt"/>
              <a:ea typeface="+mn-ea"/>
              <a:cs typeface="+mn-cs"/>
            </a:rPr>
          </a:br>
          <a:r>
            <a:rPr lang="sv-SE" sz="1000" baseline="0">
              <a:solidFill>
                <a:schemeClr val="dk1"/>
              </a:solidFill>
              <a:effectLst/>
              <a:latin typeface="+mn-lt"/>
              <a:ea typeface="+mn-ea"/>
              <a:cs typeface="+mn-cs"/>
            </a:rPr>
            <a:t>Jag tar gärna emot synpunkter.</a:t>
          </a:r>
        </a:p>
        <a:p>
          <a:pPr eaLnBrk="1" fontAlgn="auto" latinLnBrk="0" hangingPunct="1"/>
          <a:r>
            <a:rPr lang="sv-SE" sz="1000" baseline="0">
              <a:solidFill>
                <a:schemeClr val="dk1"/>
              </a:solidFill>
              <a:effectLst/>
              <a:latin typeface="+mn-lt"/>
              <a:ea typeface="+mn-ea"/>
              <a:cs typeface="+mn-cs"/>
            </a:rPr>
            <a:t>Johan</a:t>
          </a:r>
          <a:endParaRPr lang="sv-SE" sz="10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782F-64DA-4C4F-91A2-0CFD78B0BCBE}">
  <dimension ref="A1:C20"/>
  <sheetViews>
    <sheetView tabSelected="1" zoomScaleNormal="100" workbookViewId="0">
      <selection activeCell="A6" sqref="A6"/>
    </sheetView>
  </sheetViews>
  <sheetFormatPr defaultRowHeight="18" x14ac:dyDescent="0.3"/>
  <cols>
    <col min="1" max="1" width="43.109375" style="1" customWidth="1"/>
    <col min="2" max="2" width="15" style="2" bestFit="1" customWidth="1"/>
    <col min="3" max="16384" width="8.88671875" style="1"/>
  </cols>
  <sheetData>
    <row r="1" spans="1:3" ht="193.2" customHeight="1" x14ac:dyDescent="0.3">
      <c r="A1" s="3"/>
      <c r="B1" s="3"/>
      <c r="C1" s="3"/>
    </row>
    <row r="2" spans="1:3" s="6" customFormat="1" ht="15.6" x14ac:dyDescent="0.3">
      <c r="A2" s="4" t="s">
        <v>0</v>
      </c>
      <c r="B2" s="5">
        <v>100</v>
      </c>
    </row>
    <row r="3" spans="1:3" s="6" customFormat="1" ht="15.6" x14ac:dyDescent="0.3">
      <c r="A3" s="4" t="s">
        <v>2</v>
      </c>
      <c r="B3" s="5">
        <v>190</v>
      </c>
    </row>
    <row r="4" spans="1:3" s="6" customFormat="1" ht="15.6" x14ac:dyDescent="0.3">
      <c r="A4" s="4" t="s">
        <v>1</v>
      </c>
      <c r="B4" s="5">
        <v>3300</v>
      </c>
    </row>
    <row r="5" spans="1:3" s="6" customFormat="1" ht="15.6" x14ac:dyDescent="0.3">
      <c r="A5" s="4" t="s">
        <v>11</v>
      </c>
      <c r="B5" s="5">
        <v>2</v>
      </c>
    </row>
    <row r="6" spans="1:3" s="6" customFormat="1" ht="87" customHeight="1" x14ac:dyDescent="0.3">
      <c r="A6" s="7" t="s">
        <v>13</v>
      </c>
      <c r="B6" s="5">
        <v>60</v>
      </c>
    </row>
    <row r="7" spans="1:3" s="6" customFormat="1" ht="15.6" x14ac:dyDescent="0.3">
      <c r="A7" s="4" t="s">
        <v>14</v>
      </c>
      <c r="B7" s="8">
        <v>1</v>
      </c>
    </row>
    <row r="8" spans="1:3" s="6" customFormat="1" ht="15.6" x14ac:dyDescent="0.3">
      <c r="A8" s="4" t="s">
        <v>15</v>
      </c>
      <c r="B8" s="8">
        <v>1</v>
      </c>
    </row>
    <row r="9" spans="1:3" s="6" customFormat="1" ht="15.6" x14ac:dyDescent="0.3">
      <c r="A9" s="4" t="s">
        <v>16</v>
      </c>
      <c r="B9" s="8">
        <v>1</v>
      </c>
    </row>
    <row r="10" spans="1:3" s="6" customFormat="1" ht="15.6" x14ac:dyDescent="0.3">
      <c r="A10" s="9"/>
      <c r="B10" s="10"/>
    </row>
    <row r="11" spans="1:3" s="6" customFormat="1" ht="15.6" x14ac:dyDescent="0.3">
      <c r="A11" s="11" t="s">
        <v>8</v>
      </c>
      <c r="B11" s="12">
        <f>B2*B4</f>
        <v>330000</v>
      </c>
    </row>
    <row r="12" spans="1:3" s="6" customFormat="1" ht="15.6" x14ac:dyDescent="0.3">
      <c r="A12" s="11" t="s">
        <v>3</v>
      </c>
      <c r="B12" s="12">
        <f>B2*B3</f>
        <v>19000</v>
      </c>
    </row>
    <row r="13" spans="1:3" s="6" customFormat="1" ht="15.6" x14ac:dyDescent="0.3">
      <c r="A13" s="11" t="s">
        <v>4</v>
      </c>
      <c r="B13" s="12">
        <f>B12*B6/100</f>
        <v>11400</v>
      </c>
    </row>
    <row r="14" spans="1:3" s="6" customFormat="1" ht="15.6" x14ac:dyDescent="0.3">
      <c r="A14" s="11" t="s">
        <v>5</v>
      </c>
      <c r="B14" s="12">
        <f>B12*(100-B6)/100</f>
        <v>7600</v>
      </c>
    </row>
    <row r="15" spans="1:3" s="6" customFormat="1" ht="15.6" x14ac:dyDescent="0.3">
      <c r="A15" s="11" t="s">
        <v>6</v>
      </c>
      <c r="B15" s="12">
        <f>B13*B9</f>
        <v>11400</v>
      </c>
    </row>
    <row r="16" spans="1:3" s="6" customFormat="1" ht="15.6" x14ac:dyDescent="0.3">
      <c r="A16" s="11" t="s">
        <v>7</v>
      </c>
      <c r="B16" s="12">
        <f>B14*(B7+B8)</f>
        <v>15200</v>
      </c>
    </row>
    <row r="17" spans="1:2" s="6" customFormat="1" ht="15.6" x14ac:dyDescent="0.3">
      <c r="A17" s="11" t="s">
        <v>9</v>
      </c>
      <c r="B17" s="12">
        <f>B15+B16</f>
        <v>26600</v>
      </c>
    </row>
    <row r="18" spans="1:2" s="6" customFormat="1" ht="15.6" x14ac:dyDescent="0.3">
      <c r="A18" s="11" t="s">
        <v>12</v>
      </c>
      <c r="B18" s="12">
        <f>B11*B5/100</f>
        <v>6600</v>
      </c>
    </row>
    <row r="19" spans="1:2" s="6" customFormat="1" ht="15.6" x14ac:dyDescent="0.3">
      <c r="A19" s="11" t="s">
        <v>10</v>
      </c>
      <c r="B19" s="12">
        <f>B17-B18</f>
        <v>20000</v>
      </c>
    </row>
    <row r="20" spans="1:2" s="6" customFormat="1" ht="15.6" x14ac:dyDescent="0.3">
      <c r="A20" s="11" t="s">
        <v>17</v>
      </c>
      <c r="B20" s="13">
        <f>B19/B11*100</f>
        <v>6.0606060606060606</v>
      </c>
    </row>
  </sheetData>
  <mergeCells count="1">
    <mergeCell ref="A1:C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Kalkyl solceller kyrktak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Bagge</dc:creator>
  <cp:lastModifiedBy>Johan Bagge</cp:lastModifiedBy>
  <dcterms:created xsi:type="dcterms:W3CDTF">2021-11-11T08:20:51Z</dcterms:created>
  <dcterms:modified xsi:type="dcterms:W3CDTF">2023-03-03T18:09:28Z</dcterms:modified>
</cp:coreProperties>
</file>